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myshsu-my.sharepoint.com/personal/nda007_shsu_edu/Documents/"/>
    </mc:Choice>
  </mc:AlternateContent>
  <xr:revisionPtr revIDLastSave="1" documentId="8_{0C603702-907B-4748-98F1-4396A308317B}" xr6:coauthVersionLast="47" xr6:coauthVersionMax="47" xr10:uidLastSave="{A9FACFD7-6F75-4C50-AEA8-58E448773355}"/>
  <bookViews>
    <workbookView xWindow="-25425" yWindow="885" windowWidth="21600" windowHeight="11295" xr2:uid="{235960BB-3159-48B7-816A-7C56AA5A4CB9}"/>
  </bookViews>
  <sheets>
    <sheet name="Sheet1" sheetId="1" r:id="rId1"/>
  </sheets>
  <definedNames>
    <definedName name="_xlnm.Print_Area" localSheetId="0">Sheet1!$A$1:$M$48</definedName>
  </definedNames>
  <calcPr calcId="191029"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1" l="1"/>
  <c r="C27" i="1"/>
  <c r="C25" i="1"/>
  <c r="C35" i="1"/>
  <c r="B35" i="1"/>
  <c r="C34" i="1"/>
  <c r="B34" i="1"/>
  <c r="C10" i="1"/>
  <c r="C17" i="1" s="1"/>
  <c r="B17" i="1" l="1"/>
  <c r="C30" i="1"/>
  <c r="C22" i="1"/>
  <c r="C36" i="1" l="1"/>
  <c r="C43" i="1" s="1"/>
  <c r="C45" i="1" s="1"/>
</calcChain>
</file>

<file path=xl/sharedStrings.xml><?xml version="1.0" encoding="utf-8"?>
<sst xmlns="http://schemas.openxmlformats.org/spreadsheetml/2006/main" count="44" uniqueCount="40">
  <si>
    <t>Employee Annualized  Contribution</t>
  </si>
  <si>
    <t>Company Annualized Cost/Contribution</t>
  </si>
  <si>
    <t xml:space="preserve">COMPENSATION </t>
  </si>
  <si>
    <t>N/A</t>
  </si>
  <si>
    <t>TOTAL COMPENSATION</t>
  </si>
  <si>
    <t>HEALTH AND WELFARE BENEFITS</t>
  </si>
  <si>
    <t>Accidental death &amp; dismemberment (AD&amp;D)</t>
  </si>
  <si>
    <t>Employee assistance program (EAP)</t>
  </si>
  <si>
    <t>Other</t>
  </si>
  <si>
    <t>TOTAL HEALTH AND WELFARE BENEFITS</t>
  </si>
  <si>
    <t>PAID LEAVE BENEFITS</t>
  </si>
  <si>
    <t>Sick leave</t>
  </si>
  <si>
    <t>TOTAL PAID LEAVE BENEFITS</t>
  </si>
  <si>
    <t>TOTAL FEDERAL AND STATE-MANDATED BENEFITS</t>
  </si>
  <si>
    <t>OTHER BENEFITS</t>
  </si>
  <si>
    <t>TOTAL VALUE OF EMPLOYER-PROVIDED BENEFITS</t>
  </si>
  <si>
    <r>
      <t>Vacation/annual leave</t>
    </r>
    <r>
      <rPr>
        <sz val="11"/>
        <color rgb="FFFF0000"/>
        <rFont val="Arial"/>
        <family val="2"/>
      </rPr>
      <t>*</t>
    </r>
  </si>
  <si>
    <r>
      <t>Medical</t>
    </r>
    <r>
      <rPr>
        <sz val="11"/>
        <color rgb="FFFF0000"/>
        <rFont val="Arial"/>
        <family val="2"/>
      </rPr>
      <t>*</t>
    </r>
  </si>
  <si>
    <t>Optional Term Life Insurance</t>
  </si>
  <si>
    <r>
      <t>Annualized salary or hourly pay</t>
    </r>
    <r>
      <rPr>
        <sz val="11"/>
        <color rgb="FFFF0000"/>
        <rFont val="Arial"/>
        <family val="2"/>
      </rPr>
      <t>*</t>
    </r>
  </si>
  <si>
    <t>https://www.shsu.edu/dept/hr/</t>
  </si>
  <si>
    <t>You can find more information on other benefits offered on our "HR" webpage at the link below</t>
  </si>
  <si>
    <r>
      <t>TOTAL COMPENSATION AND BENEFITS</t>
    </r>
    <r>
      <rPr>
        <b/>
        <sz val="16"/>
        <color rgb="FFFF0000"/>
        <rFont val="Arial"/>
        <family val="2"/>
      </rPr>
      <t xml:space="preserve">*    </t>
    </r>
    <r>
      <rPr>
        <b/>
        <sz val="16"/>
        <rFont val="Arial"/>
        <family val="2"/>
      </rPr>
      <t xml:space="preserve">      </t>
    </r>
    <r>
      <rPr>
        <b/>
        <sz val="10"/>
        <rFont val="Arial"/>
        <family val="2"/>
      </rPr>
      <t>(Annual Salary/Wages + Employer-Provided Benefits)</t>
    </r>
  </si>
  <si>
    <r>
      <t>*</t>
    </r>
    <r>
      <rPr>
        <sz val="11"/>
        <rFont val="Arial"/>
        <family val="2"/>
      </rPr>
      <t>This number is an estimated value, and is subject to change</t>
    </r>
  </si>
  <si>
    <r>
      <t>FEDERAL AND STATE-MANDATED BENEFITS</t>
    </r>
    <r>
      <rPr>
        <b/>
        <sz val="11"/>
        <color rgb="FFFF0000"/>
        <rFont val="Arial"/>
        <family val="2"/>
      </rPr>
      <t>*</t>
    </r>
  </si>
  <si>
    <r>
      <t>*</t>
    </r>
    <r>
      <rPr>
        <sz val="11"/>
        <rFont val="Arial"/>
        <family val="2"/>
      </rPr>
      <t>Subject to change depending on "pre-tax deduction" benefit selections</t>
    </r>
  </si>
  <si>
    <r>
      <t>Retirement</t>
    </r>
    <r>
      <rPr>
        <sz val="11"/>
        <color rgb="FFFF0000"/>
        <rFont val="Arial"/>
        <family val="2"/>
      </rPr>
      <t>*</t>
    </r>
  </si>
  <si>
    <r>
      <t>Holidays</t>
    </r>
    <r>
      <rPr>
        <sz val="11"/>
        <color rgb="FFFF0000"/>
        <rFont val="Arial"/>
        <family val="2"/>
      </rPr>
      <t>*</t>
    </r>
  </si>
  <si>
    <r>
      <rPr>
        <sz val="11"/>
        <color rgb="FFFF0000"/>
        <rFont val="Arial"/>
        <family val="2"/>
      </rPr>
      <t>*</t>
    </r>
    <r>
      <rPr>
        <sz val="11"/>
        <rFont val="Arial"/>
        <family val="2"/>
      </rPr>
      <t>The amount of vacation time accrued per month increases as your state service years increase.</t>
    </r>
  </si>
  <si>
    <t xml:space="preserve">       Annualized Amounts based on Start Date</t>
  </si>
  <si>
    <t>Total Wage and Benefits Statement</t>
  </si>
  <si>
    <t>Medicare (add'l employee deduction of 0.9% over $200,000)</t>
  </si>
  <si>
    <r>
      <t>*</t>
    </r>
    <r>
      <rPr>
        <sz val="11"/>
        <rFont val="Arial"/>
        <family val="2"/>
      </rPr>
      <t xml:space="preserve">State covers 100% for employee and 50% of spouse/dependents medical premium. </t>
    </r>
  </si>
  <si>
    <r>
      <t>*</t>
    </r>
    <r>
      <rPr>
        <sz val="11"/>
        <rFont val="Arial"/>
        <family val="2"/>
      </rPr>
      <t>This calculation is based on TRS contributions (8.25%), if you elect ORP the amount changes (6.6%).</t>
    </r>
  </si>
  <si>
    <t>For FY2026, TRS contributions are capped at $350,000.</t>
  </si>
  <si>
    <r>
      <t>*</t>
    </r>
    <r>
      <rPr>
        <sz val="11"/>
        <rFont val="Arial"/>
        <family val="2"/>
      </rPr>
      <t>Calculated using 15 days of paid holiday leave for academic year 2026.</t>
    </r>
  </si>
  <si>
    <t>Social Security (maximum salary limit for 2026 is $184,500)</t>
  </si>
  <si>
    <t>As an employee of Sam Houston State University, you receive regular pay for the services you provide.  The other part of your total compensation is the value of the benefits that Sam Houston State University makes available to you and, if applicable, your family. Thee of these benefits is your "hidden paycheck." This personalized benefits statement describes your hidden paycheck and is intended to give you a summary and the value of the benefits you receive. If you have any questions about this statement, please contact Human Resources.</t>
  </si>
  <si>
    <r>
      <rPr>
        <sz val="11"/>
        <color rgb="FFFF0000"/>
        <rFont val="Arial"/>
        <family val="2"/>
      </rPr>
      <t>*</t>
    </r>
    <r>
      <rPr>
        <sz val="11"/>
        <rFont val="Arial"/>
        <family val="2"/>
      </rPr>
      <t>Enter estimated salary. Salary dependent upon qualifications</t>
    </r>
  </si>
  <si>
    <t>For: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</si>
</sst>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Red]&quot;$&quot;#,##0.00"/>
    <numFmt numFmtId="165" formatCode="&quot;$&quot;#,##0.00"/>
  </numFmts>
  <fonts count="14" x14ac:knownFonts="1">
    <font>
      <sz val="11"/>
      <color theme="1"/>
      <name val="Calibri"/>
      <family val="2"/>
      <scheme val="minor"/>
    </font>
    <font>
      <b/>
      <sz val="18"/>
      <name val="Arial"/>
      <family val="2"/>
    </font>
    <font>
      <b/>
      <sz val="14"/>
      <name val="Arial"/>
      <family val="2"/>
    </font>
    <font>
      <b/>
      <sz val="11"/>
      <name val="Arial"/>
      <family val="2"/>
    </font>
    <font>
      <sz val="11"/>
      <name val="Arial"/>
      <family val="2"/>
    </font>
    <font>
      <sz val="10"/>
      <name val="Arial"/>
      <family val="2"/>
    </font>
    <font>
      <i/>
      <sz val="11"/>
      <name val="Arial"/>
      <family val="2"/>
    </font>
    <font>
      <b/>
      <sz val="10"/>
      <name val="Arial"/>
      <family val="2"/>
    </font>
    <font>
      <b/>
      <sz val="16"/>
      <name val="Arial"/>
      <family val="2"/>
    </font>
    <font>
      <sz val="11"/>
      <color theme="1"/>
      <name val="Arial"/>
      <family val="2"/>
    </font>
    <font>
      <sz val="11"/>
      <color rgb="FFFF0000"/>
      <name val="Arial"/>
      <family val="2"/>
    </font>
    <font>
      <u/>
      <sz val="11"/>
      <color theme="10"/>
      <name val="Calibri"/>
      <family val="2"/>
      <scheme val="minor"/>
    </font>
    <font>
      <b/>
      <sz val="16"/>
      <color rgb="FFFF0000"/>
      <name val="Arial"/>
      <family val="2"/>
    </font>
    <font>
      <b/>
      <sz val="11"/>
      <color rgb="FFFF0000"/>
      <name val="Arial"/>
      <family val="2"/>
    </font>
  </fonts>
  <fills count="11">
    <fill>
      <patternFill patternType="none"/>
    </fill>
    <fill>
      <patternFill patternType="gray125"/>
    </fill>
    <fill>
      <patternFill patternType="solid">
        <fgColor indexed="22"/>
        <bgColor indexed="64"/>
      </patternFill>
    </fill>
    <fill>
      <patternFill patternType="solid">
        <fgColor theme="2" tint="-9.9978637043366805E-2"/>
        <bgColor indexed="64"/>
      </patternFill>
    </fill>
    <fill>
      <patternFill patternType="solid">
        <fgColor theme="5"/>
        <bgColor indexed="64"/>
      </patternFill>
    </fill>
    <fill>
      <patternFill patternType="solid">
        <fgColor theme="0"/>
        <bgColor indexed="64"/>
      </patternFill>
    </fill>
    <fill>
      <patternFill patternType="solid">
        <fgColor rgb="FFFF7B21"/>
        <bgColor indexed="64"/>
      </patternFill>
    </fill>
    <fill>
      <patternFill patternType="solid">
        <fgColor rgb="FF92D050"/>
        <bgColor indexed="64"/>
      </patternFill>
    </fill>
    <fill>
      <patternFill patternType="solid">
        <fgColor theme="0" tint="-0.34998626667073579"/>
        <bgColor indexed="64"/>
      </patternFill>
    </fill>
    <fill>
      <patternFill patternType="solid">
        <fgColor rgb="FFFFC000"/>
        <bgColor indexed="64"/>
      </patternFill>
    </fill>
    <fill>
      <patternFill patternType="solid">
        <fgColor theme="4" tint="0.39997558519241921"/>
        <bgColor indexed="64"/>
      </patternFill>
    </fill>
  </fills>
  <borders count="26">
    <border>
      <left/>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theme="5"/>
      </right>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thin">
        <color theme="5"/>
      </top>
      <bottom style="medium">
        <color theme="5"/>
      </bottom>
      <diagonal/>
    </border>
    <border>
      <left/>
      <right/>
      <top style="thin">
        <color theme="5"/>
      </top>
      <bottom style="medium">
        <color theme="5"/>
      </bottom>
      <diagonal/>
    </border>
    <border>
      <left/>
      <right style="medium">
        <color theme="5"/>
      </right>
      <top style="thin">
        <color theme="5"/>
      </top>
      <bottom style="medium">
        <color theme="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s>
  <cellStyleXfs count="2">
    <xf numFmtId="0" fontId="0" fillId="0" borderId="0"/>
    <xf numFmtId="0" fontId="11" fillId="0" borderId="0" applyNumberFormat="0" applyFill="0" applyBorder="0" applyAlignment="0" applyProtection="0"/>
  </cellStyleXfs>
  <cellXfs count="98">
    <xf numFmtId="0" fontId="0" fillId="0" borderId="0" xfId="0"/>
    <xf numFmtId="0" fontId="3" fillId="0" borderId="1" xfId="0" applyFont="1" applyBorder="1"/>
    <xf numFmtId="0" fontId="4" fillId="0" borderId="1" xfId="0" applyFont="1" applyBorder="1"/>
    <xf numFmtId="2" fontId="4" fillId="0" borderId="0" xfId="0" applyNumberFormat="1" applyFont="1" applyAlignment="1">
      <alignment horizontal="center"/>
    </xf>
    <xf numFmtId="2" fontId="5" fillId="0" borderId="0" xfId="0" applyNumberFormat="1" applyFont="1" applyAlignment="1">
      <alignment horizontal="center"/>
    </xf>
    <xf numFmtId="2" fontId="3" fillId="0" borderId="0" xfId="0" applyNumberFormat="1" applyFont="1" applyAlignment="1">
      <alignment horizontal="center"/>
    </xf>
    <xf numFmtId="2" fontId="7" fillId="0" borderId="0" xfId="0" applyNumberFormat="1" applyFont="1" applyAlignment="1">
      <alignment horizontal="center"/>
    </xf>
    <xf numFmtId="0" fontId="3" fillId="2" borderId="0" xfId="0" applyFont="1" applyFill="1"/>
    <xf numFmtId="0" fontId="1" fillId="0" borderId="0" xfId="0" applyFont="1"/>
    <xf numFmtId="0" fontId="3" fillId="2" borderId="7" xfId="0" applyFont="1" applyFill="1" applyBorder="1"/>
    <xf numFmtId="0" fontId="3" fillId="2" borderId="8" xfId="0" applyFont="1" applyFill="1" applyBorder="1"/>
    <xf numFmtId="0" fontId="9" fillId="0" borderId="0" xfId="0" applyFont="1"/>
    <xf numFmtId="0" fontId="9" fillId="4" borderId="12" xfId="0" applyFont="1" applyFill="1" applyBorder="1"/>
    <xf numFmtId="0" fontId="0" fillId="0" borderId="15" xfId="0" applyBorder="1"/>
    <xf numFmtId="0" fontId="0" fillId="0" borderId="16" xfId="0" applyBorder="1"/>
    <xf numFmtId="0" fontId="0" fillId="0" borderId="17" xfId="0" applyBorder="1"/>
    <xf numFmtId="0" fontId="0" fillId="0" borderId="7" xfId="0" applyBorder="1"/>
    <xf numFmtId="0" fontId="4" fillId="0" borderId="25" xfId="0" applyFont="1" applyBorder="1"/>
    <xf numFmtId="0" fontId="4" fillId="0" borderId="0" xfId="0" applyFont="1"/>
    <xf numFmtId="0" fontId="4" fillId="0" borderId="3" xfId="0" applyFont="1" applyBorder="1" applyAlignment="1">
      <alignment vertical="center"/>
    </xf>
    <xf numFmtId="165" fontId="4" fillId="0" borderId="3" xfId="0" applyNumberFormat="1" applyFont="1" applyBorder="1" applyAlignment="1">
      <alignment horizontal="center" vertical="center"/>
    </xf>
    <xf numFmtId="165" fontId="4" fillId="0" borderId="4" xfId="0" applyNumberFormat="1" applyFont="1" applyBorder="1" applyAlignment="1">
      <alignment horizontal="center" vertical="center"/>
    </xf>
    <xf numFmtId="0" fontId="3" fillId="0" borderId="8" xfId="0" applyFont="1" applyBorder="1" applyAlignment="1">
      <alignment vertical="center"/>
    </xf>
    <xf numFmtId="164" fontId="3" fillId="0" borderId="0" xfId="0" applyNumberFormat="1" applyFont="1" applyAlignment="1">
      <alignment horizontal="center" vertical="center"/>
    </xf>
    <xf numFmtId="164" fontId="3" fillId="0" borderId="2" xfId="0" applyNumberFormat="1" applyFont="1" applyBorder="1" applyAlignment="1">
      <alignment horizontal="center" vertical="center"/>
    </xf>
    <xf numFmtId="165" fontId="3" fillId="0" borderId="2" xfId="0" applyNumberFormat="1" applyFont="1" applyBorder="1" applyAlignment="1">
      <alignment horizontal="center" vertical="center"/>
    </xf>
    <xf numFmtId="0" fontId="4" fillId="0" borderId="8" xfId="0" applyFont="1" applyBorder="1" applyAlignment="1">
      <alignment vertical="center"/>
    </xf>
    <xf numFmtId="164" fontId="4" fillId="0" borderId="0" xfId="0" applyNumberFormat="1" applyFont="1" applyAlignment="1">
      <alignment horizontal="center" vertical="center"/>
    </xf>
    <xf numFmtId="164" fontId="4" fillId="0" borderId="2" xfId="0" applyNumberFormat="1" applyFont="1" applyBorder="1" applyAlignment="1">
      <alignment horizontal="center" vertical="center"/>
    </xf>
    <xf numFmtId="164" fontId="2" fillId="0" borderId="0" xfId="0" applyNumberFormat="1" applyFont="1" applyAlignment="1">
      <alignment vertical="center"/>
    </xf>
    <xf numFmtId="0" fontId="3" fillId="6" borderId="18" xfId="0" applyFont="1" applyFill="1" applyBorder="1" applyAlignment="1">
      <alignment vertical="center"/>
    </xf>
    <xf numFmtId="164" fontId="3" fillId="6" borderId="19" xfId="0" applyNumberFormat="1" applyFont="1" applyFill="1" applyBorder="1" applyAlignment="1">
      <alignment horizontal="center" vertical="center"/>
    </xf>
    <xf numFmtId="165" fontId="3" fillId="6" borderId="20" xfId="0" applyNumberFormat="1" applyFont="1" applyFill="1" applyBorder="1" applyAlignment="1">
      <alignment horizontal="center" vertical="center"/>
    </xf>
    <xf numFmtId="0" fontId="3" fillId="7" borderId="18" xfId="0" applyFont="1" applyFill="1" applyBorder="1" applyAlignment="1">
      <alignment vertical="center"/>
    </xf>
    <xf numFmtId="164" fontId="3" fillId="7" borderId="19" xfId="0" applyNumberFormat="1" applyFont="1" applyFill="1" applyBorder="1" applyAlignment="1">
      <alignment horizontal="center" vertical="center"/>
    </xf>
    <xf numFmtId="165" fontId="3" fillId="7" borderId="20" xfId="0" applyNumberFormat="1" applyFont="1" applyFill="1" applyBorder="1" applyAlignment="1">
      <alignment horizontal="center" vertical="center"/>
    </xf>
    <xf numFmtId="0" fontId="3" fillId="8" borderId="18" xfId="0" applyFont="1" applyFill="1" applyBorder="1" applyAlignment="1">
      <alignment vertical="center"/>
    </xf>
    <xf numFmtId="164" fontId="3" fillId="8" borderId="19" xfId="0" applyNumberFormat="1" applyFont="1" applyFill="1" applyBorder="1" applyAlignment="1">
      <alignment horizontal="center" vertical="center"/>
    </xf>
    <xf numFmtId="165" fontId="3" fillId="8" borderId="20" xfId="0" applyNumberFormat="1" applyFont="1" applyFill="1" applyBorder="1" applyAlignment="1">
      <alignment horizontal="center" vertical="center"/>
    </xf>
    <xf numFmtId="0" fontId="3" fillId="9" borderId="18" xfId="0" applyFont="1" applyFill="1" applyBorder="1" applyAlignment="1">
      <alignment vertical="center"/>
    </xf>
    <xf numFmtId="164" fontId="3" fillId="9" borderId="19" xfId="0" applyNumberFormat="1" applyFont="1" applyFill="1" applyBorder="1" applyAlignment="1">
      <alignment horizontal="center" vertical="center"/>
    </xf>
    <xf numFmtId="165" fontId="3" fillId="9" borderId="20" xfId="0" applyNumberFormat="1" applyFont="1" applyFill="1" applyBorder="1" applyAlignment="1">
      <alignment horizontal="center" vertical="center"/>
    </xf>
    <xf numFmtId="0" fontId="4" fillId="5" borderId="3" xfId="0" applyFont="1" applyFill="1" applyBorder="1" applyAlignment="1">
      <alignment vertical="center"/>
    </xf>
    <xf numFmtId="165" fontId="4" fillId="5" borderId="4" xfId="0" applyNumberFormat="1" applyFont="1" applyFill="1" applyBorder="1" applyAlignment="1">
      <alignment horizontal="center" vertical="center"/>
    </xf>
    <xf numFmtId="165" fontId="4" fillId="5" borderId="3" xfId="0" applyNumberFormat="1" applyFont="1" applyFill="1" applyBorder="1" applyAlignment="1">
      <alignment horizontal="center" vertical="center"/>
    </xf>
    <xf numFmtId="0" fontId="4" fillId="10" borderId="14" xfId="0" applyFont="1" applyFill="1" applyBorder="1"/>
    <xf numFmtId="2" fontId="3" fillId="10" borderId="0" xfId="0" applyNumberFormat="1" applyFont="1" applyFill="1" applyAlignment="1">
      <alignment horizontal="center" wrapText="1"/>
    </xf>
    <xf numFmtId="2" fontId="3" fillId="10" borderId="2" xfId="0" applyNumberFormat="1" applyFont="1" applyFill="1" applyBorder="1" applyAlignment="1">
      <alignment horizontal="center" wrapText="1"/>
    </xf>
    <xf numFmtId="165" fontId="8" fillId="10" borderId="6" xfId="0" applyNumberFormat="1" applyFont="1" applyFill="1" applyBorder="1" applyAlignment="1">
      <alignment horizontal="center" vertical="center"/>
    </xf>
    <xf numFmtId="0" fontId="3" fillId="5" borderId="18" xfId="0" applyFont="1" applyFill="1" applyBorder="1" applyAlignment="1">
      <alignment vertical="center"/>
    </xf>
    <xf numFmtId="164" fontId="3" fillId="5" borderId="19" xfId="0" applyNumberFormat="1" applyFont="1" applyFill="1" applyBorder="1" applyAlignment="1">
      <alignment horizontal="center" vertical="center"/>
    </xf>
    <xf numFmtId="165" fontId="3" fillId="5" borderId="20" xfId="0" applyNumberFormat="1" applyFont="1" applyFill="1" applyBorder="1" applyAlignment="1">
      <alignment horizontal="center" vertical="center"/>
    </xf>
    <xf numFmtId="0" fontId="2" fillId="0" borderId="8" xfId="0" applyFont="1" applyBorder="1" applyAlignment="1" applyProtection="1">
      <alignment vertical="center"/>
      <protection locked="0"/>
    </xf>
    <xf numFmtId="165" fontId="4" fillId="0" borderId="4" xfId="0" applyNumberFormat="1" applyFont="1" applyBorder="1" applyAlignment="1" applyProtection="1">
      <alignment horizontal="center" vertical="center"/>
      <protection locked="0"/>
    </xf>
    <xf numFmtId="0" fontId="10"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10" fillId="5" borderId="18" xfId="0" applyFont="1" applyFill="1" applyBorder="1" applyAlignment="1">
      <alignment horizontal="center" vertical="center"/>
    </xf>
    <xf numFmtId="0" fontId="3" fillId="5" borderId="19" xfId="0" applyFont="1" applyFill="1" applyBorder="1" applyAlignment="1">
      <alignment horizontal="center" vertical="center"/>
    </xf>
    <xf numFmtId="0" fontId="3" fillId="5" borderId="20" xfId="0" applyFont="1" applyFill="1" applyBorder="1" applyAlignment="1">
      <alignment horizontal="center" vertical="center"/>
    </xf>
    <xf numFmtId="164" fontId="2" fillId="5" borderId="0" xfId="0" applyNumberFormat="1" applyFont="1" applyFill="1" applyAlignment="1">
      <alignment horizontal="center" vertical="center"/>
    </xf>
    <xf numFmtId="0" fontId="6" fillId="3" borderId="13" xfId="0" applyFont="1" applyFill="1" applyBorder="1" applyAlignment="1">
      <alignment horizontal="center"/>
    </xf>
    <xf numFmtId="0" fontId="6" fillId="3" borderId="5" xfId="0" applyFont="1" applyFill="1" applyBorder="1" applyAlignment="1">
      <alignment horizontal="center"/>
    </xf>
    <xf numFmtId="0" fontId="6" fillId="3" borderId="11" xfId="0" applyFont="1" applyFill="1" applyBorder="1" applyAlignment="1">
      <alignment horizontal="center"/>
    </xf>
    <xf numFmtId="0" fontId="4" fillId="0" borderId="8" xfId="0" applyFont="1" applyBorder="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4" fillId="5" borderId="13"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1" fillId="10" borderId="14" xfId="0" applyFont="1" applyFill="1" applyBorder="1" applyAlignment="1">
      <alignment horizontal="center" vertical="center"/>
    </xf>
    <xf numFmtId="0" fontId="1" fillId="10" borderId="9" xfId="0" applyFont="1" applyFill="1" applyBorder="1" applyAlignment="1">
      <alignment horizontal="center" vertical="center"/>
    </xf>
    <xf numFmtId="0" fontId="1" fillId="10" borderId="10" xfId="0" applyFont="1" applyFill="1" applyBorder="1" applyAlignment="1">
      <alignment horizontal="center" vertical="center"/>
    </xf>
    <xf numFmtId="0" fontId="8" fillId="10" borderId="13" xfId="0" applyFont="1" applyFill="1" applyBorder="1" applyAlignment="1">
      <alignment horizontal="center" vertical="center" wrapText="1"/>
    </xf>
    <xf numFmtId="0" fontId="8" fillId="10" borderId="5" xfId="0" applyFont="1" applyFill="1" applyBorder="1" applyAlignment="1">
      <alignment horizontal="center" vertical="center" wrapText="1"/>
    </xf>
    <xf numFmtId="0" fontId="3" fillId="0" borderId="8" xfId="0" applyFont="1" applyBorder="1" applyAlignment="1">
      <alignment vertical="center"/>
    </xf>
    <xf numFmtId="0" fontId="3" fillId="0" borderId="0" xfId="0" applyFont="1" applyAlignment="1">
      <alignment vertical="center"/>
    </xf>
    <xf numFmtId="0" fontId="3" fillId="0" borderId="2" xfId="0" applyFont="1" applyBorder="1" applyAlignment="1">
      <alignment vertical="center"/>
    </xf>
    <xf numFmtId="0" fontId="3" fillId="0" borderId="13"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4" fillId="5" borderId="19" xfId="0" applyFont="1" applyFill="1" applyBorder="1" applyAlignment="1">
      <alignment horizontal="center" vertical="center"/>
    </xf>
    <xf numFmtId="0" fontId="4" fillId="5" borderId="20" xfId="0" applyFont="1" applyFill="1" applyBorder="1" applyAlignment="1">
      <alignment horizontal="center" vertical="center"/>
    </xf>
    <xf numFmtId="0" fontId="4" fillId="5" borderId="18" xfId="0" applyFont="1" applyFill="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14" xfId="0" applyFont="1" applyBorder="1" applyAlignment="1">
      <alignment horizontal="center" vertical="center"/>
    </xf>
    <xf numFmtId="0" fontId="4" fillId="0" borderId="9" xfId="0" applyFont="1" applyBorder="1" applyAlignment="1">
      <alignment horizontal="center" vertical="center"/>
    </xf>
    <xf numFmtId="0" fontId="4" fillId="0" borderId="21" xfId="0" applyFont="1" applyBorder="1" applyAlignment="1">
      <alignment horizontal="center" vertical="center"/>
    </xf>
    <xf numFmtId="0" fontId="11" fillId="5" borderId="13" xfId="1" applyFill="1" applyBorder="1" applyAlignment="1">
      <alignment horizontal="center" vertical="center"/>
    </xf>
    <xf numFmtId="0" fontId="11" fillId="5" borderId="5" xfId="1" applyFill="1" applyBorder="1" applyAlignment="1">
      <alignment horizontal="center" vertical="center"/>
    </xf>
    <xf numFmtId="0" fontId="11" fillId="5" borderId="6" xfId="1" applyFill="1" applyBorder="1" applyAlignment="1">
      <alignment horizontal="center" vertical="center"/>
    </xf>
    <xf numFmtId="0" fontId="10" fillId="5" borderId="14" xfId="0" applyFont="1" applyFill="1" applyBorder="1" applyAlignment="1">
      <alignment horizontal="center" vertical="center"/>
    </xf>
    <xf numFmtId="0" fontId="4" fillId="5" borderId="9" xfId="0" applyFont="1" applyFill="1" applyBorder="1" applyAlignment="1">
      <alignment horizontal="center" vertical="center"/>
    </xf>
    <xf numFmtId="0" fontId="4" fillId="5" borderId="21" xfId="0" applyFont="1" applyFill="1" applyBorder="1" applyAlignment="1">
      <alignment horizontal="center" vertical="center"/>
    </xf>
    <xf numFmtId="0" fontId="10" fillId="5" borderId="19" xfId="0" applyFont="1" applyFill="1" applyBorder="1" applyAlignment="1">
      <alignment horizontal="center" vertical="center"/>
    </xf>
    <xf numFmtId="0" fontId="10" fillId="5" borderId="20"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00CC66"/>
      <color rgb="FFFF7B21"/>
      <color rgb="FFFFAA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baseline="0"/>
            </a:pPr>
            <a:r>
              <a:rPr lang="en-US" sz="1600" b="1" i="0" baseline="0"/>
              <a:t>Percentage of Total Company Paid </a:t>
            </a:r>
          </a:p>
          <a:p>
            <a:pPr>
              <a:defRPr sz="1600" b="1" i="0" baseline="0"/>
            </a:pPr>
            <a:r>
              <a:rPr lang="en-US" sz="1600" b="1" i="0" baseline="0"/>
              <a:t>Compensation and Benefits Package</a:t>
            </a:r>
          </a:p>
        </c:rich>
      </c:tx>
      <c:overlay val="0"/>
    </c:title>
    <c:autoTitleDeleted val="0"/>
    <c:plotArea>
      <c:layout/>
      <c:pieChart>
        <c:varyColors val="1"/>
        <c:ser>
          <c:idx val="0"/>
          <c:order val="0"/>
          <c:spPr>
            <a:ln>
              <a:noFill/>
            </a:ln>
          </c:spPr>
          <c:dPt>
            <c:idx val="0"/>
            <c:bubble3D val="0"/>
            <c:spPr>
              <a:solidFill>
                <a:schemeClr val="accent6">
                  <a:alpha val="84000"/>
                </a:schemeClr>
              </a:solidFill>
              <a:ln w="19050">
                <a:noFill/>
              </a:ln>
              <a:effectLst/>
            </c:spPr>
            <c:extLst>
              <c:ext xmlns:c16="http://schemas.microsoft.com/office/drawing/2014/chart" uri="{C3380CC4-5D6E-409C-BE32-E72D297353CC}">
                <c16:uniqueId val="{00000001-A75C-4B56-95F7-3859EA1CB72A}"/>
              </c:ext>
            </c:extLst>
          </c:dPt>
          <c:dLbls>
            <c:spPr>
              <a:solidFill>
                <a:sysClr val="window" lastClr="FFFFFF"/>
              </a:solidFill>
              <a:ln>
                <a:solidFill>
                  <a:sysClr val="windowText" lastClr="000000">
                    <a:lumMod val="65000"/>
                    <a:lumOff val="35000"/>
                  </a:sysClr>
                </a:solidFill>
              </a:ln>
              <a:effectLst/>
            </c:sp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c15:spPr>
              </c:ext>
            </c:extLst>
          </c:dLbls>
          <c:cat>
            <c:strRef>
              <c:extLst>
                <c:ext xmlns:c15="http://schemas.microsoft.com/office/drawing/2012/chart" uri="{02D57815-91ED-43cb-92C2-25804820EDAC}">
                  <c15:fullRef>
                    <c15:sqref>(Sheet1!$A$7,Sheet1!$A$11,Sheet1!$A$23,Sheet1!$A$31,Sheet1!$A$37)</c15:sqref>
                  </c15:fullRef>
                </c:ext>
              </c:extLst>
              <c:f>(Sheet1!$A$7,Sheet1!$A$11,Sheet1!$A$23,Sheet1!$A$31)</c:f>
              <c:strCache>
                <c:ptCount val="4"/>
                <c:pt idx="0">
                  <c:v>COMPENSATION </c:v>
                </c:pt>
                <c:pt idx="1">
                  <c:v>HEALTH AND WELFARE BENEFITS</c:v>
                </c:pt>
                <c:pt idx="2">
                  <c:v>PAID LEAVE BENEFITS</c:v>
                </c:pt>
                <c:pt idx="3">
                  <c:v>FEDERAL AND STATE-MANDATED BENEFITS*</c:v>
                </c:pt>
              </c:strCache>
            </c:strRef>
          </c:cat>
          <c:val>
            <c:numRef>
              <c:extLst>
                <c:ext xmlns:c15="http://schemas.microsoft.com/office/drawing/2012/chart" uri="{02D57815-91ED-43cb-92C2-25804820EDAC}">
                  <c15:fullRef>
                    <c15:sqref>(Sheet1!$C$10,Sheet1!$C$22,Sheet1!$C$30,Sheet1!$C$36,Sheet1!$C$41)</c15:sqref>
                  </c15:fullRef>
                </c:ext>
              </c:extLst>
              <c:f>(Sheet1!$C$10,Sheet1!$C$22,Sheet1!$C$30,Sheet1!$C$36)</c:f>
              <c:numCache>
                <c:formatCode>"$"#,##0.00</c:formatCode>
                <c:ptCount val="4"/>
                <c:pt idx="0">
                  <c:v>78000</c:v>
                </c:pt>
                <c:pt idx="1">
                  <c:v>24530.44</c:v>
                </c:pt>
                <c:pt idx="2">
                  <c:v>11700</c:v>
                </c:pt>
                <c:pt idx="3">
                  <c:v>5967</c:v>
                </c:pt>
              </c:numCache>
            </c:numRef>
          </c:val>
          <c:extLst>
            <c:ext xmlns:c16="http://schemas.microsoft.com/office/drawing/2014/chart" uri="{C3380CC4-5D6E-409C-BE32-E72D297353CC}">
              <c16:uniqueId val="{0000000A-A75C-4B56-95F7-3859EA1CB72A}"/>
            </c:ext>
          </c:extLst>
        </c:ser>
        <c:dLbls>
          <c:showLegendKey val="0"/>
          <c:showVal val="0"/>
          <c:showCatName val="0"/>
          <c:showSerName val="0"/>
          <c:showPercent val="0"/>
          <c:showBubbleSize val="0"/>
          <c:showLeaderLines val="0"/>
        </c:dLbls>
        <c:firstSliceAng val="318"/>
      </c:pieChart>
      <c:spPr>
        <a:noFill/>
        <a:ln w="25400">
          <a:noFill/>
        </a:ln>
      </c:spPr>
    </c:plotArea>
    <c:plotVisOnly val="1"/>
    <c:dispBlanksAs val="gap"/>
    <c:showDLblsOverMax val="0"/>
  </c:chart>
  <c:spPr>
    <a:solidFill>
      <a:schemeClr val="bg1"/>
    </a:solidFill>
    <a:ln w="9525" cap="flat" cmpd="sng" algn="ctr">
      <a:solidFill>
        <a:schemeClr val="accent2"/>
      </a:solidFill>
      <a:round/>
    </a:ln>
    <a:effectLst/>
  </c:spPr>
  <c:txPr>
    <a:bodyPr/>
    <a:lstStyle/>
    <a:p>
      <a:pPr>
        <a:defRPr sz="9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Calibri"/>
                <a:ea typeface="Calibri"/>
                <a:cs typeface="Calibri"/>
              </a:defRPr>
            </a:pPr>
            <a:r>
              <a:rPr lang="en-US" sz="1600" b="1" i="0" u="none" strike="noStrike" baseline="0">
                <a:solidFill>
                  <a:srgbClr val="333333"/>
                </a:solidFill>
                <a:latin typeface="Calibri"/>
                <a:cs typeface="Calibri"/>
              </a:rPr>
              <a:t>Company Contributions Toward Your </a:t>
            </a:r>
          </a:p>
          <a:p>
            <a:pPr>
              <a:defRPr sz="900" b="0" i="0" u="none" strike="noStrike" baseline="0">
                <a:solidFill>
                  <a:srgbClr val="000000"/>
                </a:solidFill>
                <a:latin typeface="Calibri"/>
                <a:ea typeface="Calibri"/>
                <a:cs typeface="Calibri"/>
              </a:defRPr>
            </a:pPr>
            <a:r>
              <a:rPr lang="en-US" sz="1600" b="1" i="0" u="none" strike="noStrike" baseline="0">
                <a:solidFill>
                  <a:srgbClr val="333333"/>
                </a:solidFill>
                <a:latin typeface="Calibri"/>
                <a:cs typeface="Calibri"/>
              </a:rPr>
              <a:t>Total Compensation and Benefits Package</a:t>
            </a:r>
          </a:p>
        </c:rich>
      </c:tx>
      <c:overlay val="0"/>
      <c:spPr>
        <a:noFill/>
        <a:ln w="25400">
          <a:noFill/>
        </a:ln>
      </c:spPr>
    </c:title>
    <c:autoTitleDeleted val="0"/>
    <c:plotArea>
      <c:layout/>
      <c:barChart>
        <c:barDir val="col"/>
        <c:grouping val="clustered"/>
        <c:varyColors val="0"/>
        <c:ser>
          <c:idx val="0"/>
          <c:order val="0"/>
          <c:spPr>
            <a:solidFill>
              <a:schemeClr val="accent1"/>
            </a:solidFill>
            <a:ln w="19050">
              <a:solidFill>
                <a:schemeClr val="lt1"/>
              </a:solidFill>
            </a:ln>
            <a:effectLst/>
          </c:spPr>
          <c:invertIfNegative val="0"/>
          <c:dPt>
            <c:idx val="0"/>
            <c:invertIfNegative val="0"/>
            <c:bubble3D val="0"/>
            <c:spPr>
              <a:solidFill>
                <a:schemeClr val="accent6">
                  <a:alpha val="84000"/>
                </a:schemeClr>
              </a:solidFill>
              <a:ln w="19050">
                <a:solidFill>
                  <a:schemeClr val="lt1"/>
                </a:solidFill>
              </a:ln>
              <a:effectLst/>
            </c:spPr>
            <c:extLst>
              <c:ext xmlns:c16="http://schemas.microsoft.com/office/drawing/2014/chart" uri="{C3380CC4-5D6E-409C-BE32-E72D297353CC}">
                <c16:uniqueId val="{00000001-3246-4888-9BB8-6F5F72471C0E}"/>
              </c:ext>
            </c:extLst>
          </c:dPt>
          <c:dPt>
            <c:idx val="1"/>
            <c:invertIfNegative val="0"/>
            <c:bubble3D val="0"/>
            <c:spPr>
              <a:solidFill>
                <a:schemeClr val="accent2"/>
              </a:solidFill>
              <a:ln w="19050">
                <a:solidFill>
                  <a:schemeClr val="lt1"/>
                </a:solidFill>
              </a:ln>
              <a:effectLst/>
            </c:spPr>
            <c:extLst>
              <c:ext xmlns:c16="http://schemas.microsoft.com/office/drawing/2014/chart" uri="{C3380CC4-5D6E-409C-BE32-E72D297353CC}">
                <c16:uniqueId val="{00000003-3246-4888-9BB8-6F5F72471C0E}"/>
              </c:ext>
            </c:extLst>
          </c:dPt>
          <c:dPt>
            <c:idx val="2"/>
            <c:invertIfNegative val="0"/>
            <c:bubble3D val="0"/>
            <c:spPr>
              <a:solidFill>
                <a:schemeClr val="tx1">
                  <a:lumMod val="50000"/>
                  <a:lumOff val="50000"/>
                </a:schemeClr>
              </a:solidFill>
              <a:ln w="19050">
                <a:solidFill>
                  <a:schemeClr val="lt1"/>
                </a:solidFill>
              </a:ln>
              <a:effectLst/>
            </c:spPr>
            <c:extLst>
              <c:ext xmlns:c16="http://schemas.microsoft.com/office/drawing/2014/chart" uri="{C3380CC4-5D6E-409C-BE32-E72D297353CC}">
                <c16:uniqueId val="{00000005-3246-4888-9BB8-6F5F72471C0E}"/>
              </c:ext>
            </c:extLst>
          </c:dPt>
          <c:dPt>
            <c:idx val="3"/>
            <c:invertIfNegative val="0"/>
            <c:bubble3D val="0"/>
            <c:spPr>
              <a:solidFill>
                <a:schemeClr val="accent4"/>
              </a:solidFill>
              <a:ln w="19050">
                <a:solidFill>
                  <a:schemeClr val="lt1"/>
                </a:solidFill>
              </a:ln>
              <a:effectLst/>
            </c:spPr>
            <c:extLst>
              <c:ext xmlns:c16="http://schemas.microsoft.com/office/drawing/2014/chart" uri="{C3380CC4-5D6E-409C-BE32-E72D297353CC}">
                <c16:uniqueId val="{00000007-3246-4888-9BB8-6F5F72471C0E}"/>
              </c:ext>
            </c:extLst>
          </c:dPt>
          <c:dLbls>
            <c:spPr>
              <a:noFill/>
              <a:ln w="25400">
                <a:noFill/>
              </a:ln>
            </c:spPr>
            <c:txPr>
              <a:bodyPr wrap="square" lIns="38100" tIns="19050" rIns="38100" bIns="19050" anchor="ctr">
                <a:spAutoFit/>
              </a:bodyPr>
              <a:lstStyle/>
              <a:p>
                <a:pPr>
                  <a:defRPr sz="900" b="1" i="0" u="none" strike="noStrike" baseline="0">
                    <a:solidFill>
                      <a:srgbClr val="333333"/>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(Sheet1!$A$7,Sheet1!$A$11,Sheet1!$A$23,Sheet1!$A$31,Sheet1!$A$37)</c15:sqref>
                  </c15:fullRef>
                </c:ext>
              </c:extLst>
              <c:f>(Sheet1!$A$7,Sheet1!$A$11,Sheet1!$A$23,Sheet1!$A$31)</c:f>
              <c:strCache>
                <c:ptCount val="4"/>
                <c:pt idx="0">
                  <c:v>COMPENSATION </c:v>
                </c:pt>
                <c:pt idx="1">
                  <c:v>HEALTH AND WELFARE BENEFITS</c:v>
                </c:pt>
                <c:pt idx="2">
                  <c:v>PAID LEAVE BENEFITS</c:v>
                </c:pt>
                <c:pt idx="3">
                  <c:v>FEDERAL AND STATE-MANDATED BENEFITS*</c:v>
                </c:pt>
              </c:strCache>
            </c:strRef>
          </c:cat>
          <c:val>
            <c:numRef>
              <c:extLst>
                <c:ext xmlns:c15="http://schemas.microsoft.com/office/drawing/2012/chart" uri="{02D57815-91ED-43cb-92C2-25804820EDAC}">
                  <c15:fullRef>
                    <c15:sqref>(Sheet1!$C$10,Sheet1!$C$22,Sheet1!$C$30,Sheet1!$C$36,Sheet1!$C$41)</c15:sqref>
                  </c15:fullRef>
                </c:ext>
              </c:extLst>
              <c:f>(Sheet1!$C$10,Sheet1!$C$22,Sheet1!$C$30,Sheet1!$C$36)</c:f>
              <c:numCache>
                <c:formatCode>"$"#,##0.00</c:formatCode>
                <c:ptCount val="4"/>
                <c:pt idx="0">
                  <c:v>78000</c:v>
                </c:pt>
                <c:pt idx="1">
                  <c:v>24530.44</c:v>
                </c:pt>
                <c:pt idx="2">
                  <c:v>11700</c:v>
                </c:pt>
                <c:pt idx="3">
                  <c:v>5967</c:v>
                </c:pt>
              </c:numCache>
            </c:numRef>
          </c:val>
          <c:extLst>
            <c:ext xmlns:c15="http://schemas.microsoft.com/office/drawing/2012/chart" uri="{02D57815-91ED-43cb-92C2-25804820EDAC}">
              <c15:categoryFilterExceptions>
                <c15:categoryFilterException>
                  <c15:sqref>Sheet1!$C$41</c15:sqref>
                  <c15:spPr xmlns:c15="http://schemas.microsoft.com/office/drawing/2012/chart">
                    <a:solidFill>
                      <a:schemeClr val="accent5"/>
                    </a:solidFill>
                    <a:ln w="19050">
                      <a:solidFill>
                        <a:schemeClr val="lt1"/>
                      </a:solidFill>
                    </a:ln>
                    <a:effectLst/>
                  </c15:spPr>
                  <c15:invertIfNegative val="0"/>
                  <c15:bubble3D val="0"/>
                </c15:categoryFilterException>
              </c15:categoryFilterExceptions>
            </c:ext>
            <c:ext xmlns:c16="http://schemas.microsoft.com/office/drawing/2014/chart" uri="{C3380CC4-5D6E-409C-BE32-E72D297353CC}">
              <c16:uniqueId val="{0000000A-3246-4888-9BB8-6F5F72471C0E}"/>
            </c:ext>
          </c:extLst>
        </c:ser>
        <c:dLbls>
          <c:showLegendKey val="0"/>
          <c:showVal val="0"/>
          <c:showCatName val="0"/>
          <c:showSerName val="0"/>
          <c:showPercent val="0"/>
          <c:showBubbleSize val="0"/>
        </c:dLbls>
        <c:gapWidth val="100"/>
        <c:axId val="909155839"/>
        <c:axId val="1"/>
      </c:barChart>
      <c:catAx>
        <c:axId val="909155839"/>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 sourceLinked="1"/>
        <c:majorTickMark val="out"/>
        <c:minorTickMark val="none"/>
        <c:tickLblPos val="nextTo"/>
        <c:spPr>
          <a:ln w="6350">
            <a:noFill/>
          </a:ln>
        </c:spPr>
        <c:txPr>
          <a:bodyPr rot="0" vert="horz"/>
          <a:lstStyle/>
          <a:p>
            <a:pPr>
              <a:defRPr sz="900" b="0" i="0" u="none" strike="noStrike" baseline="0">
                <a:solidFill>
                  <a:srgbClr val="333333"/>
                </a:solidFill>
                <a:latin typeface="Calibri"/>
                <a:ea typeface="Calibri"/>
                <a:cs typeface="Calibri"/>
              </a:defRPr>
            </a:pPr>
            <a:endParaRPr lang="en-US"/>
          </a:p>
        </c:txPr>
        <c:crossAx val="909155839"/>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accent2"/>
      </a:solidFill>
      <a:round/>
    </a:ln>
    <a:effectLst/>
  </c:spPr>
  <c:txPr>
    <a:bodyPr/>
    <a:lstStyle/>
    <a:p>
      <a:pPr>
        <a:defRPr sz="9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9528</xdr:colOff>
      <xdr:row>25</xdr:row>
      <xdr:rowOff>35718</xdr:rowOff>
    </xdr:from>
    <xdr:to>
      <xdr:col>13</xdr:col>
      <xdr:colOff>1895</xdr:colOff>
      <xdr:row>46</xdr:row>
      <xdr:rowOff>190500</xdr:rowOff>
    </xdr:to>
    <xdr:graphicFrame macro="">
      <xdr:nvGraphicFramePr>
        <xdr:cNvPr id="2" name="Chart 2">
          <a:extLst>
            <a:ext uri="{FF2B5EF4-FFF2-40B4-BE49-F238E27FC236}">
              <a16:creationId xmlns:a16="http://schemas.microsoft.com/office/drawing/2014/main" id="{C82A91F3-40B7-4348-85C6-84FEEFCFD2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6570</xdr:colOff>
      <xdr:row>5</xdr:row>
      <xdr:rowOff>9523</xdr:rowOff>
    </xdr:from>
    <xdr:to>
      <xdr:col>12</xdr:col>
      <xdr:colOff>739487</xdr:colOff>
      <xdr:row>25</xdr:row>
      <xdr:rowOff>22412</xdr:rowOff>
    </xdr:to>
    <xdr:graphicFrame macro="">
      <xdr:nvGraphicFramePr>
        <xdr:cNvPr id="3" name="Chart 4">
          <a:extLst>
            <a:ext uri="{FF2B5EF4-FFF2-40B4-BE49-F238E27FC236}">
              <a16:creationId xmlns:a16="http://schemas.microsoft.com/office/drawing/2014/main" id="{D5D75693-4107-498E-8EE1-33488B364D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hsu.edu/dept/h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82D6C-87E5-4A73-BF1C-AB84D970ED9C}">
  <sheetPr>
    <pageSetUpPr fitToPage="1"/>
  </sheetPr>
  <dimension ref="A1:N71"/>
  <sheetViews>
    <sheetView tabSelected="1" zoomScale="90" zoomScaleNormal="90" zoomScaleSheetLayoutView="160" workbookViewId="0">
      <selection activeCell="A2" sqref="A2"/>
    </sheetView>
  </sheetViews>
  <sheetFormatPr defaultRowHeight="15" x14ac:dyDescent="0.25"/>
  <cols>
    <col min="1" max="1" width="57.5703125" style="2" customWidth="1"/>
    <col min="2" max="2" width="16.28515625" style="3" customWidth="1"/>
    <col min="3" max="3" width="20.85546875" style="4" customWidth="1"/>
    <col min="13" max="13" width="11.140625" customWidth="1"/>
    <col min="14" max="14" width="9.28515625" customWidth="1"/>
  </cols>
  <sheetData>
    <row r="1" spans="1:14" ht="23.25" x14ac:dyDescent="0.35">
      <c r="A1" s="70" t="s">
        <v>30</v>
      </c>
      <c r="B1" s="71"/>
      <c r="C1" s="71"/>
      <c r="D1" s="71"/>
      <c r="E1" s="71"/>
      <c r="F1" s="71"/>
      <c r="G1" s="71"/>
      <c r="H1" s="71"/>
      <c r="I1" s="71"/>
      <c r="J1" s="71"/>
      <c r="K1" s="71"/>
      <c r="L1" s="71"/>
      <c r="M1" s="72"/>
      <c r="N1" s="8"/>
    </row>
    <row r="2" spans="1:14" ht="18" x14ac:dyDescent="0.25">
      <c r="A2" s="52" t="s">
        <v>39</v>
      </c>
      <c r="B2" s="60" t="s">
        <v>29</v>
      </c>
      <c r="C2" s="60"/>
      <c r="D2" s="60"/>
      <c r="E2" s="60"/>
      <c r="F2" s="60"/>
      <c r="G2" s="29"/>
      <c r="H2" s="29"/>
      <c r="M2" s="16"/>
    </row>
    <row r="3" spans="1:14" x14ac:dyDescent="0.25">
      <c r="A3" s="10"/>
      <c r="B3" s="7"/>
      <c r="C3" s="7"/>
      <c r="D3" s="7"/>
      <c r="E3" s="7"/>
      <c r="F3" s="7"/>
      <c r="G3" s="7"/>
      <c r="H3" s="7"/>
      <c r="I3" s="7"/>
      <c r="J3" s="7"/>
      <c r="K3" s="7"/>
      <c r="L3" s="7"/>
      <c r="M3" s="9"/>
    </row>
    <row r="4" spans="1:14" ht="47.25" customHeight="1" x14ac:dyDescent="0.25">
      <c r="A4" s="64" t="s">
        <v>37</v>
      </c>
      <c r="B4" s="65"/>
      <c r="C4" s="65"/>
      <c r="D4" s="65"/>
      <c r="E4" s="65"/>
      <c r="F4" s="65"/>
      <c r="G4" s="65"/>
      <c r="H4" s="65"/>
      <c r="I4" s="65"/>
      <c r="J4" s="65"/>
      <c r="K4" s="65"/>
      <c r="L4" s="65"/>
      <c r="M4" s="66"/>
    </row>
    <row r="5" spans="1:14" x14ac:dyDescent="0.25">
      <c r="A5" s="61"/>
      <c r="B5" s="62"/>
      <c r="C5" s="62"/>
      <c r="D5" s="62"/>
      <c r="E5" s="62"/>
      <c r="F5" s="62"/>
      <c r="G5" s="62"/>
      <c r="H5" s="62"/>
      <c r="I5" s="62"/>
      <c r="J5" s="62"/>
      <c r="K5" s="62"/>
      <c r="L5" s="62"/>
      <c r="M5" s="63"/>
    </row>
    <row r="6" spans="1:14" s="11" customFormat="1" ht="45" x14ac:dyDescent="0.25">
      <c r="A6" s="45"/>
      <c r="B6" s="46" t="s">
        <v>0</v>
      </c>
      <c r="C6" s="47" t="s">
        <v>1</v>
      </c>
      <c r="D6" s="12"/>
      <c r="E6" s="12"/>
      <c r="F6" s="12"/>
      <c r="G6" s="12"/>
      <c r="H6" s="12"/>
      <c r="I6" s="12"/>
      <c r="J6" s="12"/>
      <c r="K6" s="12"/>
      <c r="L6" s="12"/>
      <c r="M6" s="12"/>
    </row>
    <row r="7" spans="1:14" s="11" customFormat="1" ht="16.5" customHeight="1" x14ac:dyDescent="0.2">
      <c r="A7" s="78" t="s">
        <v>2</v>
      </c>
      <c r="B7" s="79"/>
      <c r="C7" s="80"/>
      <c r="M7" s="12"/>
    </row>
    <row r="8" spans="1:14" s="11" customFormat="1" ht="15.75" customHeight="1" x14ac:dyDescent="0.2">
      <c r="A8" s="19" t="s">
        <v>19</v>
      </c>
      <c r="B8" s="20" t="s">
        <v>3</v>
      </c>
      <c r="C8" s="53">
        <v>78000</v>
      </c>
      <c r="M8" s="12"/>
    </row>
    <row r="9" spans="1:14" s="11" customFormat="1" ht="15.75" customHeight="1" x14ac:dyDescent="0.2">
      <c r="A9" s="84" t="s">
        <v>38</v>
      </c>
      <c r="B9" s="85"/>
      <c r="C9" s="86"/>
      <c r="M9" s="12"/>
    </row>
    <row r="10" spans="1:14" s="11" customFormat="1" x14ac:dyDescent="0.2">
      <c r="A10" s="33" t="s">
        <v>4</v>
      </c>
      <c r="B10" s="34"/>
      <c r="C10" s="35">
        <f>SUM(C3:C9)</f>
        <v>78000</v>
      </c>
      <c r="M10" s="12"/>
    </row>
    <row r="11" spans="1:14" s="11" customFormat="1" ht="14.25" x14ac:dyDescent="0.2">
      <c r="A11" s="75" t="s">
        <v>5</v>
      </c>
      <c r="B11" s="76"/>
      <c r="C11" s="77"/>
      <c r="M11" s="12"/>
    </row>
    <row r="12" spans="1:14" s="11" customFormat="1" ht="14.25" x14ac:dyDescent="0.2">
      <c r="A12" s="78"/>
      <c r="B12" s="79"/>
      <c r="C12" s="80"/>
      <c r="M12" s="12"/>
    </row>
    <row r="13" spans="1:14" s="11" customFormat="1" ht="15" customHeight="1" x14ac:dyDescent="0.2">
      <c r="A13" s="19" t="s">
        <v>17</v>
      </c>
      <c r="B13" s="20" t="s">
        <v>3</v>
      </c>
      <c r="C13" s="21">
        <v>8095.44</v>
      </c>
      <c r="M13" s="12"/>
    </row>
    <row r="14" spans="1:14" s="11" customFormat="1" ht="15" customHeight="1" x14ac:dyDescent="0.2">
      <c r="A14" s="57" t="s">
        <v>32</v>
      </c>
      <c r="B14" s="81"/>
      <c r="C14" s="82"/>
      <c r="M14" s="12"/>
    </row>
    <row r="15" spans="1:14" s="11" customFormat="1" ht="15" customHeight="1" x14ac:dyDescent="0.2">
      <c r="A15" s="19" t="s">
        <v>6</v>
      </c>
      <c r="B15" s="20"/>
      <c r="C15" s="21">
        <v>5000</v>
      </c>
      <c r="M15" s="12"/>
    </row>
    <row r="16" spans="1:14" s="11" customFormat="1" ht="15" customHeight="1" x14ac:dyDescent="0.2">
      <c r="A16" s="19" t="s">
        <v>7</v>
      </c>
      <c r="B16" s="20"/>
      <c r="C16" s="21"/>
      <c r="M16" s="12"/>
    </row>
    <row r="17" spans="1:13" s="11" customFormat="1" ht="15" customHeight="1" x14ac:dyDescent="0.2">
      <c r="A17" s="19" t="s">
        <v>26</v>
      </c>
      <c r="B17" s="44">
        <f>0.0825*C10</f>
        <v>6435</v>
      </c>
      <c r="C17" s="43">
        <f>0.0825*C10</f>
        <v>6435</v>
      </c>
      <c r="M17" s="12"/>
    </row>
    <row r="18" spans="1:13" s="11" customFormat="1" ht="15" customHeight="1" x14ac:dyDescent="0.2">
      <c r="A18" s="93" t="s">
        <v>33</v>
      </c>
      <c r="B18" s="94"/>
      <c r="C18" s="95"/>
      <c r="M18" s="12"/>
    </row>
    <row r="19" spans="1:13" s="11" customFormat="1" ht="15" customHeight="1" x14ac:dyDescent="0.2">
      <c r="A19" s="67" t="s">
        <v>34</v>
      </c>
      <c r="B19" s="68"/>
      <c r="C19" s="69"/>
      <c r="M19" s="12"/>
    </row>
    <row r="20" spans="1:13" s="11" customFormat="1" ht="15" customHeight="1" x14ac:dyDescent="0.2">
      <c r="A20" s="19" t="s">
        <v>18</v>
      </c>
      <c r="B20" s="20"/>
      <c r="C20" s="21">
        <v>5000</v>
      </c>
      <c r="M20" s="12"/>
    </row>
    <row r="21" spans="1:13" s="11" customFormat="1" ht="15" customHeight="1" x14ac:dyDescent="0.2">
      <c r="A21" s="19" t="s">
        <v>8</v>
      </c>
      <c r="B21" s="20"/>
      <c r="C21" s="21"/>
      <c r="M21" s="12"/>
    </row>
    <row r="22" spans="1:13" s="11" customFormat="1" x14ac:dyDescent="0.2">
      <c r="A22" s="30" t="s">
        <v>9</v>
      </c>
      <c r="B22" s="31"/>
      <c r="C22" s="32">
        <f>SUM(C12:C21)</f>
        <v>24530.44</v>
      </c>
      <c r="M22" s="12"/>
    </row>
    <row r="23" spans="1:13" s="11" customFormat="1" ht="14.25" x14ac:dyDescent="0.2">
      <c r="A23" s="75" t="s">
        <v>10</v>
      </c>
      <c r="B23" s="76"/>
      <c r="C23" s="77"/>
      <c r="M23" s="12"/>
    </row>
    <row r="24" spans="1:13" s="11" customFormat="1" ht="14.25" x14ac:dyDescent="0.2">
      <c r="A24" s="78"/>
      <c r="B24" s="79"/>
      <c r="C24" s="80"/>
      <c r="M24" s="12"/>
    </row>
    <row r="25" spans="1:13" s="11" customFormat="1" ht="15" customHeight="1" x14ac:dyDescent="0.2">
      <c r="A25" s="19" t="s">
        <v>16</v>
      </c>
      <c r="B25" s="20" t="s">
        <v>3</v>
      </c>
      <c r="C25" s="21">
        <f>((C8/2080) * 8) * 12</f>
        <v>3600</v>
      </c>
      <c r="M25" s="12"/>
    </row>
    <row r="26" spans="1:13" s="11" customFormat="1" ht="15" customHeight="1" x14ac:dyDescent="0.2">
      <c r="A26" s="83" t="s">
        <v>28</v>
      </c>
      <c r="B26" s="81"/>
      <c r="C26" s="82"/>
      <c r="M26" s="12"/>
    </row>
    <row r="27" spans="1:13" s="11" customFormat="1" ht="15" customHeight="1" x14ac:dyDescent="0.2">
      <c r="A27" s="19" t="s">
        <v>11</v>
      </c>
      <c r="B27" s="20" t="s">
        <v>3</v>
      </c>
      <c r="C27" s="21">
        <f>((C8/2080) * 8) * 12</f>
        <v>3600</v>
      </c>
      <c r="M27" s="12"/>
    </row>
    <row r="28" spans="1:13" s="11" customFormat="1" ht="15" customHeight="1" x14ac:dyDescent="0.2">
      <c r="A28" s="19" t="s">
        <v>27</v>
      </c>
      <c r="B28" s="20" t="s">
        <v>3</v>
      </c>
      <c r="C28" s="43">
        <f>((C8/2080) * 8) * 15</f>
        <v>4500</v>
      </c>
      <c r="M28" s="12"/>
    </row>
    <row r="29" spans="1:13" s="11" customFormat="1" ht="15" customHeight="1" x14ac:dyDescent="0.2">
      <c r="A29" s="57" t="s">
        <v>35</v>
      </c>
      <c r="B29" s="96"/>
      <c r="C29" s="97"/>
      <c r="M29" s="12"/>
    </row>
    <row r="30" spans="1:13" s="11" customFormat="1" x14ac:dyDescent="0.2">
      <c r="A30" s="36" t="s">
        <v>12</v>
      </c>
      <c r="B30" s="37"/>
      <c r="C30" s="38">
        <f>SUM(C24:C28)</f>
        <v>11700</v>
      </c>
      <c r="M30" s="12"/>
    </row>
    <row r="31" spans="1:13" s="11" customFormat="1" ht="14.25" x14ac:dyDescent="0.2">
      <c r="A31" s="75" t="s">
        <v>24</v>
      </c>
      <c r="B31" s="76"/>
      <c r="C31" s="77"/>
      <c r="M31" s="12"/>
    </row>
    <row r="32" spans="1:13" s="11" customFormat="1" ht="14.25" x14ac:dyDescent="0.2">
      <c r="A32" s="78"/>
      <c r="B32" s="79"/>
      <c r="C32" s="80"/>
      <c r="M32" s="12"/>
    </row>
    <row r="33" spans="1:13" s="11" customFormat="1" ht="15" customHeight="1" x14ac:dyDescent="0.2">
      <c r="A33" s="57" t="s">
        <v>25</v>
      </c>
      <c r="B33" s="58"/>
      <c r="C33" s="59"/>
      <c r="M33" s="12"/>
    </row>
    <row r="34" spans="1:13" s="11" customFormat="1" ht="15" customHeight="1" x14ac:dyDescent="0.2">
      <c r="A34" s="42" t="s">
        <v>36</v>
      </c>
      <c r="B34" s="20">
        <f>0.062 * C8</f>
        <v>4836</v>
      </c>
      <c r="C34" s="21">
        <f>0.062 * C8</f>
        <v>4836</v>
      </c>
      <c r="M34" s="12"/>
    </row>
    <row r="35" spans="1:13" s="11" customFormat="1" ht="15" customHeight="1" x14ac:dyDescent="0.2">
      <c r="A35" s="42" t="s">
        <v>31</v>
      </c>
      <c r="B35" s="20">
        <f>0.0145 * C8</f>
        <v>1131</v>
      </c>
      <c r="C35" s="21">
        <f>0.0145 * C8</f>
        <v>1131</v>
      </c>
      <c r="M35" s="12"/>
    </row>
    <row r="36" spans="1:13" s="11" customFormat="1" x14ac:dyDescent="0.2">
      <c r="A36" s="39" t="s">
        <v>13</v>
      </c>
      <c r="B36" s="40"/>
      <c r="C36" s="41">
        <f>SUM(C32:C35)</f>
        <v>5967</v>
      </c>
      <c r="M36" s="12"/>
    </row>
    <row r="37" spans="1:13" s="11" customFormat="1" ht="14.25" x14ac:dyDescent="0.2">
      <c r="A37" s="75" t="s">
        <v>14</v>
      </c>
      <c r="B37" s="76"/>
      <c r="C37" s="77"/>
      <c r="M37" s="12"/>
    </row>
    <row r="38" spans="1:13" s="11" customFormat="1" ht="14.25" x14ac:dyDescent="0.2">
      <c r="A38" s="78"/>
      <c r="B38" s="79"/>
      <c r="C38" s="80"/>
      <c r="M38" s="12"/>
    </row>
    <row r="39" spans="1:13" s="11" customFormat="1" ht="15" customHeight="1" x14ac:dyDescent="0.2">
      <c r="A39" s="87" t="s">
        <v>21</v>
      </c>
      <c r="B39" s="88"/>
      <c r="C39" s="89"/>
      <c r="M39" s="12"/>
    </row>
    <row r="40" spans="1:13" s="11" customFormat="1" ht="18.75" customHeight="1" x14ac:dyDescent="0.2">
      <c r="A40" s="90" t="s">
        <v>20</v>
      </c>
      <c r="B40" s="91"/>
      <c r="C40" s="92"/>
      <c r="M40" s="12"/>
    </row>
    <row r="41" spans="1:13" s="11" customFormat="1" x14ac:dyDescent="0.2">
      <c r="A41" s="49"/>
      <c r="B41" s="50"/>
      <c r="C41" s="51"/>
      <c r="M41" s="12"/>
    </row>
    <row r="42" spans="1:13" s="11" customFormat="1" x14ac:dyDescent="0.2">
      <c r="A42" s="22"/>
      <c r="B42" s="23"/>
      <c r="C42" s="24"/>
      <c r="M42" s="12"/>
    </row>
    <row r="43" spans="1:13" s="11" customFormat="1" ht="15.75" customHeight="1" x14ac:dyDescent="0.2">
      <c r="A43" s="22" t="s">
        <v>15</v>
      </c>
      <c r="B43" s="23"/>
      <c r="C43" s="25">
        <f>SUM(C22+C30+C36+C41)</f>
        <v>42197.440000000002</v>
      </c>
      <c r="M43" s="12"/>
    </row>
    <row r="44" spans="1:13" s="11" customFormat="1" ht="15" customHeight="1" x14ac:dyDescent="0.2">
      <c r="A44" s="26"/>
      <c r="B44" s="27"/>
      <c r="C44" s="28"/>
      <c r="M44" s="12"/>
    </row>
    <row r="45" spans="1:13" s="11" customFormat="1" ht="21" customHeight="1" x14ac:dyDescent="0.2">
      <c r="A45" s="73" t="s">
        <v>22</v>
      </c>
      <c r="B45" s="74"/>
      <c r="C45" s="48">
        <f>C43+C10</f>
        <v>120197.44</v>
      </c>
      <c r="M45" s="12"/>
    </row>
    <row r="46" spans="1:13" s="11" customFormat="1" thickBot="1" x14ac:dyDescent="0.25">
      <c r="A46" s="54" t="s">
        <v>23</v>
      </c>
      <c r="B46" s="55"/>
      <c r="C46" s="56"/>
      <c r="M46" s="12"/>
    </row>
    <row r="47" spans="1:13" s="11" customFormat="1" ht="15.75" thickBot="1" x14ac:dyDescent="0.3">
      <c r="A47" s="17"/>
      <c r="B47" s="3"/>
      <c r="C47" s="4"/>
      <c r="D47" s="13"/>
      <c r="E47" s="14"/>
      <c r="F47" s="14"/>
      <c r="G47" s="14"/>
      <c r="H47" s="14"/>
      <c r="I47" s="14"/>
      <c r="J47" s="14"/>
      <c r="K47" s="14"/>
      <c r="L47" s="14"/>
      <c r="M47" s="15"/>
    </row>
    <row r="48" spans="1:13" s="11" customFormat="1" x14ac:dyDescent="0.25">
      <c r="A48" s="18"/>
      <c r="B48" s="3"/>
      <c r="C48" s="4"/>
      <c r="D48"/>
      <c r="E48"/>
      <c r="F48"/>
      <c r="G48"/>
      <c r="H48"/>
      <c r="I48"/>
      <c r="J48"/>
      <c r="K48"/>
      <c r="L48"/>
      <c r="M48"/>
    </row>
    <row r="49" spans="1:13" s="11" customFormat="1" x14ac:dyDescent="0.25">
      <c r="A49" s="2"/>
      <c r="B49" s="3"/>
      <c r="C49" s="6"/>
      <c r="D49"/>
      <c r="E49"/>
      <c r="F49"/>
      <c r="G49"/>
      <c r="H49"/>
      <c r="I49"/>
      <c r="J49"/>
      <c r="K49"/>
      <c r="L49"/>
      <c r="M49"/>
    </row>
    <row r="50" spans="1:13" s="11" customFormat="1" x14ac:dyDescent="0.25">
      <c r="A50" s="1"/>
      <c r="B50" s="5"/>
      <c r="C50" s="6"/>
      <c r="D50"/>
      <c r="E50"/>
      <c r="F50"/>
      <c r="G50"/>
      <c r="H50"/>
      <c r="I50"/>
      <c r="J50"/>
      <c r="K50"/>
      <c r="L50"/>
      <c r="M50"/>
    </row>
    <row r="51" spans="1:13" s="11" customFormat="1" x14ac:dyDescent="0.25">
      <c r="A51" s="1"/>
      <c r="B51" s="5"/>
      <c r="C51" s="4"/>
      <c r="D51"/>
      <c r="E51"/>
      <c r="F51"/>
      <c r="G51"/>
      <c r="H51"/>
      <c r="I51"/>
      <c r="J51"/>
      <c r="K51"/>
      <c r="L51"/>
      <c r="M51"/>
    </row>
    <row r="52" spans="1:13" s="11" customFormat="1" ht="34.5" customHeight="1" x14ac:dyDescent="0.25">
      <c r="A52" s="2"/>
      <c r="B52" s="3"/>
      <c r="C52" s="6"/>
      <c r="D52"/>
      <c r="E52"/>
      <c r="F52"/>
      <c r="G52"/>
      <c r="H52"/>
      <c r="I52"/>
      <c r="J52"/>
      <c r="K52"/>
      <c r="L52"/>
      <c r="M52"/>
    </row>
    <row r="53" spans="1:13" x14ac:dyDescent="0.25">
      <c r="A53" s="1"/>
      <c r="B53" s="5"/>
    </row>
    <row r="68" spans="1:3" x14ac:dyDescent="0.25">
      <c r="C68" s="6"/>
    </row>
    <row r="69" spans="1:3" x14ac:dyDescent="0.25">
      <c r="A69" s="1"/>
      <c r="B69" s="5"/>
    </row>
    <row r="70" spans="1:3" x14ac:dyDescent="0.25">
      <c r="C70" s="6"/>
    </row>
    <row r="71" spans="1:3" x14ac:dyDescent="0.25">
      <c r="A71" s="1"/>
      <c r="B71" s="5"/>
    </row>
  </sheetData>
  <sheetProtection sheet="1" selectLockedCells="1"/>
  <mergeCells count="20">
    <mergeCell ref="A1:M1"/>
    <mergeCell ref="A45:B45"/>
    <mergeCell ref="A11:C12"/>
    <mergeCell ref="A31:C32"/>
    <mergeCell ref="A23:C24"/>
    <mergeCell ref="A37:C38"/>
    <mergeCell ref="A7:C7"/>
    <mergeCell ref="A14:C14"/>
    <mergeCell ref="A26:C26"/>
    <mergeCell ref="A9:C9"/>
    <mergeCell ref="A39:C39"/>
    <mergeCell ref="A40:C40"/>
    <mergeCell ref="A18:C18"/>
    <mergeCell ref="A29:C29"/>
    <mergeCell ref="A46:C46"/>
    <mergeCell ref="A33:C33"/>
    <mergeCell ref="B2:F2"/>
    <mergeCell ref="A5:M5"/>
    <mergeCell ref="A4:M4"/>
    <mergeCell ref="A19:C19"/>
  </mergeCells>
  <hyperlinks>
    <hyperlink ref="A40:C40" r:id="rId1" display="https://www.shsu.edu/dept/hr/" xr:uid="{B3C50AC5-7DB0-4F63-9979-587DBD898EF6}"/>
  </hyperlinks>
  <pageMargins left="0.65" right="0.7" top="0.75" bottom="0.75" header="0.3" footer="0.3"/>
  <pageSetup scale="66" fitToHeight="0" orientation="landscape" horizontalDpi="1200" verticalDpi="12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Gates, Colton</dc:creator>
  <cp:lastModifiedBy>Stifflemire, Nikki</cp:lastModifiedBy>
  <cp:lastPrinted>2023-05-03T20:44:52Z</cp:lastPrinted>
  <dcterms:created xsi:type="dcterms:W3CDTF">2023-03-22T19:22:57Z</dcterms:created>
  <dcterms:modified xsi:type="dcterms:W3CDTF">2026-01-30T15:20:43Z</dcterms:modified>
</cp:coreProperties>
</file>